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44" windowWidth="22932" windowHeight="11856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M14" i="1"/>
  <c r="K14"/>
  <c r="E14"/>
  <c r="B14"/>
  <c r="M13"/>
  <c r="K13"/>
  <c r="E13"/>
  <c r="B13"/>
  <c r="M12"/>
  <c r="K12"/>
  <c r="E12"/>
  <c r="B12"/>
  <c r="M11"/>
  <c r="L11"/>
  <c r="K11"/>
  <c r="J11"/>
  <c r="I11"/>
  <c r="H11"/>
  <c r="G11"/>
  <c r="F11"/>
  <c r="E11"/>
  <c r="D11"/>
  <c r="C11"/>
  <c r="B11"/>
  <c r="G10"/>
  <c r="F10"/>
  <c r="E10"/>
  <c r="D10"/>
  <c r="K9"/>
  <c r="J9"/>
  <c r="I9"/>
  <c r="F9"/>
  <c r="D9"/>
  <c r="M8"/>
  <c r="L8"/>
  <c r="I8"/>
  <c r="H8"/>
  <c r="D8"/>
  <c r="C8"/>
  <c r="L7"/>
  <c r="H7"/>
  <c r="C7"/>
  <c r="B7"/>
  <c r="A7"/>
</calcChain>
</file>

<file path=xl/sharedStrings.xml><?xml version="1.0" encoding="utf-8"?>
<sst xmlns="http://schemas.openxmlformats.org/spreadsheetml/2006/main" count="10" uniqueCount="9">
  <si>
    <t>Отчет № 7. 09.08.2023 15:00:51</t>
  </si>
  <si>
    <t>СВЕДЕНИЯ
о поступлении средств в избирательные фонды кандидата и расходовании этих средств
(на основании данных, предоставленных филиалами ПАО Сбербанк и другой кредитной организацией)</t>
  </si>
  <si>
    <t>Выборы депутатов Законодательного Собрания Ростовской области седьмого созыва</t>
  </si>
  <si>
    <t>Куйбышевский (№ 23)</t>
  </si>
  <si>
    <t>По состоянию на 04.08.2023</t>
  </si>
  <si>
    <t>В тыс. руб.</t>
  </si>
  <si>
    <t>1</t>
  </si>
  <si>
    <t>1.</t>
  </si>
  <si>
    <t/>
  </si>
</sst>
</file>

<file path=xl/styles.xml><?xml version="1.0" encoding="utf-8"?>
<styleSheet xmlns="http://schemas.openxmlformats.org/spreadsheetml/2006/main">
  <numFmts count="1">
    <numFmt numFmtId="164" formatCode="dd\.mm\.yyyy"/>
  </numFmts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5"/>
  <sheetViews>
    <sheetView tabSelected="1" workbookViewId="0"/>
  </sheetViews>
  <sheetFormatPr defaultRowHeight="14.4"/>
  <cols>
    <col min="1" max="1" width="8" customWidth="1"/>
    <col min="2" max="4" width="15.109375" customWidth="1"/>
    <col min="5" max="5" width="12.21875" customWidth="1"/>
    <col min="6" max="6" width="15.109375" customWidth="1"/>
    <col min="7" max="7" width="5.5546875" customWidth="1"/>
    <col min="8" max="8" width="15.109375" customWidth="1"/>
    <col min="9" max="9" width="12.77734375" customWidth="1"/>
    <col min="10" max="10" width="15.109375" customWidth="1"/>
    <col min="11" max="11" width="12.21875" customWidth="1"/>
    <col min="12" max="12" width="15.109375" customWidth="1"/>
    <col min="13" max="13" width="20.88671875" customWidth="1"/>
    <col min="14" max="14" width="8.88671875" customWidth="1"/>
  </cols>
  <sheetData>
    <row r="1" spans="1:14" ht="14.4" customHeight="1">
      <c r="M1" s="1" t="s">
        <v>0</v>
      </c>
    </row>
    <row r="2" spans="1:14" ht="205.95" customHeight="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15.6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4" ht="15.6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4">
      <c r="M5" s="5" t="s">
        <v>4</v>
      </c>
    </row>
    <row r="6" spans="1:14">
      <c r="M6" s="5" t="s">
        <v>5</v>
      </c>
    </row>
    <row r="7" spans="1:14" ht="24" customHeight="1">
      <c r="A7" s="6" t="str">
        <f t="shared" ref="A7:A10" si="0">"№
п/п"</f>
        <v>№
п/п</v>
      </c>
      <c r="B7" s="6" t="str">
        <f t="shared" ref="B7:B10" si="1">"Фамилия, имя, отчество кандидата"</f>
        <v>Фамилия, имя, отчество кандидата</v>
      </c>
      <c r="C7" s="9" t="str">
        <f t="shared" ref="C7:G7" si="2">"Поступило средств"</f>
        <v>Поступило средств</v>
      </c>
      <c r="D7" s="10"/>
      <c r="E7" s="10"/>
      <c r="F7" s="10"/>
      <c r="G7" s="11"/>
      <c r="H7" s="9" t="str">
        <f t="shared" ref="H7:K7" si="3">"Израсходовано средств"</f>
        <v>Израсходовано средств</v>
      </c>
      <c r="I7" s="10"/>
      <c r="J7" s="10"/>
      <c r="K7" s="11"/>
      <c r="L7" s="9" t="str">
        <f t="shared" ref="L7:M7" si="4">"Возвращено средств"</f>
        <v>Возвращено средств</v>
      </c>
      <c r="M7" s="11"/>
    </row>
    <row r="8" spans="1:14" ht="49.95" customHeight="1">
      <c r="A8" s="7"/>
      <c r="B8" s="7"/>
      <c r="C8" s="6" t="str">
        <f t="shared" ref="C8:C10" si="5">"всего"</f>
        <v>всего</v>
      </c>
      <c r="D8" s="9" t="str">
        <f t="shared" ref="D8:G8" si="6">"из них"</f>
        <v>из них</v>
      </c>
      <c r="E8" s="10"/>
      <c r="F8" s="10"/>
      <c r="G8" s="11"/>
      <c r="H8" s="6" t="str">
        <f t="shared" ref="H8:H10" si="7">"всего"</f>
        <v>всего</v>
      </c>
      <c r="I8" s="9" t="str">
        <f t="shared" ref="I8:K8" si="8">"из них финансовые операции по расходованию средств на сумму, превышающую 50 тыс. рублей"</f>
        <v>из них финансовые операции по расходованию средств на сумму, превышающую 50 тыс. рублей</v>
      </c>
      <c r="J8" s="10"/>
      <c r="K8" s="11"/>
      <c r="L8" s="6" t="str">
        <f t="shared" ref="L8:L10" si="9">"сумма, тыс. руб."</f>
        <v>сумма, тыс. руб.</v>
      </c>
      <c r="M8" s="6" t="str">
        <f t="shared" ref="M8:M10" si="10">"основание возврата"</f>
        <v>основание возврата</v>
      </c>
      <c r="N8" s="4"/>
    </row>
    <row r="9" spans="1:14" ht="70.05" customHeight="1">
      <c r="A9" s="7"/>
      <c r="B9" s="7"/>
      <c r="C9" s="7"/>
      <c r="D9" s="9" t="str">
        <f t="shared" ref="D9:E9" si="11">"пожертвования от юридических лиц на сумму, превышающую 25 тыс. рублей"</f>
        <v>пожертвования от юридических лиц на сумму, превышающую 25 тыс. рублей</v>
      </c>
      <c r="E9" s="11"/>
      <c r="F9" s="9" t="str">
        <f t="shared" ref="F9:G9" si="12">"пожертвования от граждан на сумму, превышающую  20 тыс. рублей"</f>
        <v>пожертвования от граждан на сумму, превышающую  20 тыс. рублей</v>
      </c>
      <c r="G9" s="11"/>
      <c r="H9" s="7"/>
      <c r="I9" s="6" t="str">
        <f t="shared" ref="I9:I10" si="13">"дата операции"</f>
        <v>дата операции</v>
      </c>
      <c r="J9" s="6" t="str">
        <f t="shared" ref="J9:J10" si="14">"сумма, тыс. руб."</f>
        <v>сумма, тыс. руб.</v>
      </c>
      <c r="K9" s="6" t="str">
        <f t="shared" ref="K9:K10" si="15">"назначение платежа"</f>
        <v>назначение платежа</v>
      </c>
      <c r="L9" s="7"/>
      <c r="M9" s="7"/>
      <c r="N9" s="4"/>
    </row>
    <row r="10" spans="1:14" ht="57.6" customHeight="1">
      <c r="A10" s="8"/>
      <c r="B10" s="8"/>
      <c r="C10" s="8"/>
      <c r="D10" s="12" t="str">
        <f>"сумма, тыс. руб."</f>
        <v>сумма, тыс. руб.</v>
      </c>
      <c r="E10" s="12" t="str">
        <f>"наименование юридического лица"</f>
        <v>наименование юридического лица</v>
      </c>
      <c r="F10" s="12" t="str">
        <f>"сумма, тыс. руб."</f>
        <v>сумма, тыс. руб.</v>
      </c>
      <c r="G10" s="12" t="str">
        <f>"кол-во граждан"</f>
        <v>кол-во граждан</v>
      </c>
      <c r="H10" s="8"/>
      <c r="I10" s="8"/>
      <c r="J10" s="8"/>
      <c r="K10" s="8"/>
      <c r="L10" s="8"/>
      <c r="M10" s="8"/>
      <c r="N10" s="4"/>
    </row>
    <row r="11" spans="1:14">
      <c r="A11" s="14" t="s">
        <v>6</v>
      </c>
      <c r="B11" s="12" t="str">
        <f>"2"</f>
        <v>2</v>
      </c>
      <c r="C11" s="12" t="str">
        <f>"3"</f>
        <v>3</v>
      </c>
      <c r="D11" s="12" t="str">
        <f>"4"</f>
        <v>4</v>
      </c>
      <c r="E11" s="12" t="str">
        <f>"5"</f>
        <v>5</v>
      </c>
      <c r="F11" s="12" t="str">
        <f>"6"</f>
        <v>6</v>
      </c>
      <c r="G11" s="12" t="str">
        <f>"7"</f>
        <v>7</v>
      </c>
      <c r="H11" s="12" t="str">
        <f>"8"</f>
        <v>8</v>
      </c>
      <c r="I11" s="12" t="str">
        <f>"9"</f>
        <v>9</v>
      </c>
      <c r="J11" s="12" t="str">
        <f>"10"</f>
        <v>10</v>
      </c>
      <c r="K11" s="12" t="str">
        <f>"11"</f>
        <v>11</v>
      </c>
      <c r="L11" s="12" t="str">
        <f>"12"</f>
        <v>12</v>
      </c>
      <c r="M11" s="12" t="str">
        <f>"13"</f>
        <v>13</v>
      </c>
      <c r="N11" s="4"/>
    </row>
    <row r="12" spans="1:14" ht="43.2" customHeight="1">
      <c r="A12" s="15" t="s">
        <v>7</v>
      </c>
      <c r="B12" s="16" t="str">
        <f>"Муразян Оксана Викторовна"</f>
        <v>Муразян Оксана Викторовна</v>
      </c>
      <c r="C12" s="17">
        <v>4</v>
      </c>
      <c r="D12" s="17"/>
      <c r="E12" s="16" t="str">
        <f>""</f>
        <v/>
      </c>
      <c r="F12" s="17"/>
      <c r="G12" s="18"/>
      <c r="H12" s="17">
        <v>0</v>
      </c>
      <c r="I12" s="19"/>
      <c r="J12" s="17"/>
      <c r="K12" s="16" t="str">
        <f>""</f>
        <v/>
      </c>
      <c r="L12" s="17"/>
      <c r="M12" s="16" t="str">
        <f>""</f>
        <v/>
      </c>
      <c r="N12" s="13"/>
    </row>
    <row r="13" spans="1:14" ht="28.8" customHeight="1">
      <c r="A13" s="14" t="s">
        <v>8</v>
      </c>
      <c r="B13" s="20" t="str">
        <f>"Итого по кандидату"</f>
        <v>Итого по кандидату</v>
      </c>
      <c r="C13" s="21">
        <v>4</v>
      </c>
      <c r="D13" s="21">
        <v>0</v>
      </c>
      <c r="E13" s="20" t="str">
        <f>""</f>
        <v/>
      </c>
      <c r="F13" s="21">
        <v>0</v>
      </c>
      <c r="G13" s="22"/>
      <c r="H13" s="21">
        <v>0</v>
      </c>
      <c r="I13" s="23"/>
      <c r="J13" s="21">
        <v>0</v>
      </c>
      <c r="K13" s="20" t="str">
        <f>""</f>
        <v/>
      </c>
      <c r="L13" s="21">
        <v>0</v>
      </c>
      <c r="M13" s="20" t="str">
        <f>""</f>
        <v/>
      </c>
      <c r="N13" s="13"/>
    </row>
    <row r="14" spans="1:14">
      <c r="A14" s="14" t="s">
        <v>8</v>
      </c>
      <c r="B14" s="20" t="str">
        <f>"Итого"</f>
        <v>Итого</v>
      </c>
      <c r="C14" s="21">
        <v>4</v>
      </c>
      <c r="D14" s="21">
        <v>0</v>
      </c>
      <c r="E14" s="20" t="str">
        <f>""</f>
        <v/>
      </c>
      <c r="F14" s="21">
        <v>0</v>
      </c>
      <c r="G14" s="22">
        <v>0</v>
      </c>
      <c r="H14" s="21">
        <v>0</v>
      </c>
      <c r="I14" s="23"/>
      <c r="J14" s="21">
        <v>0</v>
      </c>
      <c r="K14" s="20" t="str">
        <f>""</f>
        <v/>
      </c>
      <c r="L14" s="21">
        <v>0</v>
      </c>
      <c r="M14" s="20" t="str">
        <f>""</f>
        <v/>
      </c>
      <c r="N14" s="13"/>
    </row>
    <row r="15" spans="1:14">
      <c r="N15" s="13"/>
    </row>
  </sheetData>
  <mergeCells count="19">
    <mergeCell ref="H8:H10"/>
    <mergeCell ref="I8:K8"/>
    <mergeCell ref="L8:L10"/>
    <mergeCell ref="M8:M10"/>
    <mergeCell ref="D9:E9"/>
    <mergeCell ref="F9:G9"/>
    <mergeCell ref="I9:I10"/>
    <mergeCell ref="J9:J10"/>
    <mergeCell ref="K9:K10"/>
    <mergeCell ref="A2:M2"/>
    <mergeCell ref="A3:M3"/>
    <mergeCell ref="A4:M4"/>
    <mergeCell ref="A7:A10"/>
    <mergeCell ref="B7:B10"/>
    <mergeCell ref="C7:G7"/>
    <mergeCell ref="H7:K7"/>
    <mergeCell ref="L7:M7"/>
    <mergeCell ref="C8:C10"/>
    <mergeCell ref="D8:G8"/>
  </mergeCells>
  <pageMargins left="0.34722222222222221" right="0.1388888888888889" top="0.1388888888888889" bottom="0.1388888888888889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Аксакйский</dc:creator>
  <cp:lastModifiedBy>Аксакйский</cp:lastModifiedBy>
  <dcterms:created xsi:type="dcterms:W3CDTF">2023-08-09T12:01:10Z</dcterms:created>
  <dcterms:modified xsi:type="dcterms:W3CDTF">2023-08-09T12:01:32Z</dcterms:modified>
</cp:coreProperties>
</file>